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11820"/>
  </bookViews>
  <sheets>
    <sheet name="WIZZARD" sheetId="2" r:id="rId1"/>
    <sheet name="Data" sheetId="1" state="hidden" r:id="rId2"/>
  </sheets>
  <definedNames>
    <definedName name="_xlnm.Print_Area" localSheetId="0">WIZZARD!$A$3:$L$55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26" i="2" l="1"/>
  <c r="A31" i="2" l="1"/>
  <c r="A32" i="2"/>
  <c r="D22" i="2"/>
  <c r="I37" i="2" s="1"/>
  <c r="I38" i="2" s="1"/>
  <c r="L17" i="2"/>
  <c r="L22" i="2" l="1"/>
  <c r="L23" i="2" s="1"/>
  <c r="L18" i="2"/>
  <c r="D23" i="2"/>
  <c r="H35" i="2"/>
  <c r="H36" i="2" s="1"/>
</calcChain>
</file>

<file path=xl/sharedStrings.xml><?xml version="1.0" encoding="utf-8"?>
<sst xmlns="http://schemas.openxmlformats.org/spreadsheetml/2006/main" count="45" uniqueCount="37">
  <si>
    <t>VAH</t>
  </si>
  <si>
    <t>VAW</t>
  </si>
  <si>
    <t>M</t>
  </si>
  <si>
    <r>
      <t xml:space="preserve">Top VAH
to top
</t>
    </r>
    <r>
      <rPr>
        <u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ounting</t>
    </r>
  </si>
  <si>
    <r>
      <rPr>
        <u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iewing 
</t>
    </r>
    <r>
      <rPr>
        <u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rea
</t>
    </r>
    <r>
      <rPr>
        <u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eight</t>
    </r>
  </si>
  <si>
    <r>
      <rPr>
        <u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iewing 
</t>
    </r>
    <r>
      <rPr>
        <u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rea
</t>
    </r>
    <r>
      <rPr>
        <u/>
        <sz val="11"/>
        <color theme="1"/>
        <rFont val="Calibri"/>
        <family val="2"/>
        <scheme val="minor"/>
      </rPr>
      <t>W</t>
    </r>
    <r>
      <rPr>
        <sz val="11"/>
        <color theme="1"/>
        <rFont val="Calibri"/>
        <family val="2"/>
        <scheme val="minor"/>
      </rPr>
      <t>idth</t>
    </r>
  </si>
  <si>
    <r>
      <t>i-BOTTOM</t>
    </r>
    <r>
      <rPr>
        <vertAlign val="superscript"/>
        <sz val="11"/>
        <color theme="1"/>
        <rFont val="Calibri"/>
        <family val="2"/>
        <scheme val="minor"/>
      </rPr>
      <t>max</t>
    </r>
  </si>
  <si>
    <r>
      <t>i-BOTTOM</t>
    </r>
    <r>
      <rPr>
        <vertAlign val="superscript"/>
        <sz val="11"/>
        <color theme="1"/>
        <rFont val="Calibri"/>
        <family val="2"/>
        <scheme val="minor"/>
      </rPr>
      <t>min</t>
    </r>
  </si>
  <si>
    <r>
      <t>i-TOP</t>
    </r>
    <r>
      <rPr>
        <vertAlign val="superscript"/>
        <sz val="11"/>
        <color theme="1"/>
        <rFont val="Calibri"/>
        <family val="2"/>
        <scheme val="minor"/>
      </rPr>
      <t>min</t>
    </r>
  </si>
  <si>
    <r>
      <t>i-TOP</t>
    </r>
    <r>
      <rPr>
        <vertAlign val="superscript"/>
        <sz val="11"/>
        <color theme="1"/>
        <rFont val="Calibri"/>
        <family val="2"/>
        <scheme val="minor"/>
      </rPr>
      <t>max</t>
    </r>
  </si>
  <si>
    <t>Choose:</t>
  </si>
  <si>
    <t>i-TOP</t>
  </si>
  <si>
    <t>i_BOTTOM</t>
  </si>
  <si>
    <t>Viewing Area Height</t>
  </si>
  <si>
    <t>TH</t>
  </si>
  <si>
    <r>
      <rPr>
        <u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otal
</t>
    </r>
    <r>
      <rPr>
        <u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eight</t>
    </r>
  </si>
  <si>
    <t>Total
Width</t>
  </si>
  <si>
    <t>TW</t>
  </si>
  <si>
    <t>i-TOPmax</t>
  </si>
  <si>
    <t>Choose Interactive Whiteboard/Touchscreen model:</t>
  </si>
  <si>
    <t>Triumph Board 55" LED LCD</t>
  </si>
  <si>
    <t>Triumph Board 65" LED LCD</t>
  </si>
  <si>
    <t>Triumph Board 70" LED LCD</t>
  </si>
  <si>
    <t>Triumph Board 78" IWB</t>
  </si>
  <si>
    <t>Triumph Board 89" IWB</t>
  </si>
  <si>
    <t>Triumph Board 96" IWB</t>
  </si>
  <si>
    <t>Projected/Displayed Image TOP edge, highest and lowest position</t>
  </si>
  <si>
    <t>Projected/Displayed Image TOP edge to LiftBox wall mounting position</t>
  </si>
  <si>
    <t>1034?6</t>
  </si>
  <si>
    <t>1538, 9</t>
  </si>
  <si>
    <t>8592580082467 TRIUMPH BOARD LiftBox for 84" LED LCD</t>
  </si>
  <si>
    <t>Use the LiftBox model</t>
  </si>
  <si>
    <t>Triumph Board 84" LED LCD</t>
  </si>
  <si>
    <t>Projected/Displayed Image BOTTOM edge, highest and lowest position</t>
  </si>
  <si>
    <t>8592580082788 TRIUMPH BOARD LiftBox for IWB's</t>
  </si>
  <si>
    <t>8592580082528 Tilt Frame for LiftBox for 55" LED LCD</t>
  </si>
  <si>
    <t>8592580082801 TRIUMPH BOARD LiftBox for 65" / 70" LED LCD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</si>
</sst>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&quot; inch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8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3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rgb="FF0000CC"/>
      </top>
      <bottom/>
      <diagonal/>
    </border>
    <border>
      <left style="medium">
        <color indexed="64"/>
      </left>
      <right style="medium">
        <color indexed="64"/>
      </right>
      <top style="hair">
        <color rgb="FF0000CC"/>
      </top>
      <bottom/>
      <diagonal/>
    </border>
    <border>
      <left style="medium">
        <color indexed="64"/>
      </left>
      <right/>
      <top style="hair">
        <color rgb="FF0000CC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rgb="FFFF0000"/>
      </bottom>
      <diagonal/>
    </border>
    <border>
      <left/>
      <right style="medium">
        <color indexed="64"/>
      </right>
      <top/>
      <bottom style="dashed">
        <color rgb="FFFF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0" fontId="0" fillId="0" borderId="21" xfId="0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22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5" xfId="0" applyFill="1" applyBorder="1"/>
    <xf numFmtId="0" fontId="0" fillId="4" borderId="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1" fillId="0" borderId="0" xfId="0" applyFont="1"/>
    <xf numFmtId="0" fontId="1" fillId="6" borderId="1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left" shrinkToFit="1"/>
    </xf>
    <xf numFmtId="0" fontId="0" fillId="0" borderId="0" xfId="0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0" fillId="0" borderId="0" xfId="0" applyAlignment="1">
      <alignment wrapText="1" shrinkToFit="1"/>
    </xf>
    <xf numFmtId="0" fontId="0" fillId="4" borderId="23" xfId="0" applyFill="1" applyBorder="1"/>
    <xf numFmtId="0" fontId="4" fillId="0" borderId="5" xfId="0" applyFont="1" applyBorder="1" applyAlignment="1">
      <alignment horizontal="center" shrinkToFit="1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4" borderId="27" xfId="0" applyFill="1" applyBorder="1"/>
    <xf numFmtId="165" fontId="6" fillId="0" borderId="0" xfId="0" applyNumberFormat="1" applyFont="1" applyAlignment="1">
      <alignment horizontal="center"/>
    </xf>
    <xf numFmtId="0" fontId="7" fillId="0" borderId="19" xfId="0" applyFont="1" applyBorder="1" applyAlignment="1"/>
    <xf numFmtId="0" fontId="7" fillId="0" borderId="24" xfId="0" applyFont="1" applyBorder="1" applyAlignment="1"/>
    <xf numFmtId="0" fontId="0" fillId="0" borderId="19" xfId="0" applyBorder="1"/>
    <xf numFmtId="0" fontId="0" fillId="0" borderId="25" xfId="0" applyBorder="1"/>
    <xf numFmtId="0" fontId="9" fillId="0" borderId="0" xfId="0" applyFont="1"/>
    <xf numFmtId="0" fontId="0" fillId="0" borderId="0" xfId="0" applyFont="1"/>
    <xf numFmtId="0" fontId="1" fillId="5" borderId="2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CC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15</xdr:row>
      <xdr:rowOff>0</xdr:rowOff>
    </xdr:from>
    <xdr:to>
      <xdr:col>4</xdr:col>
      <xdr:colOff>9526</xdr:colOff>
      <xdr:row>28</xdr:row>
      <xdr:rowOff>0</xdr:rowOff>
    </xdr:to>
    <xdr:cxnSp macro="">
      <xdr:nvCxnSpPr>
        <xdr:cNvPr id="4" name="Rechte verbindingslijn met pijl 3"/>
        <xdr:cNvCxnSpPr/>
      </xdr:nvCxnSpPr>
      <xdr:spPr>
        <a:xfrm>
          <a:off x="2628901" y="1733550"/>
          <a:ext cx="0" cy="2295525"/>
        </a:xfrm>
        <a:prstGeom prst="straightConnector1">
          <a:avLst/>
        </a:prstGeom>
        <a:ln w="3175">
          <a:solidFill>
            <a:srgbClr val="0000CC"/>
          </a:solidFill>
          <a:headEnd type="triangle" w="med" len="lg"/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33</xdr:row>
      <xdr:rowOff>0</xdr:rowOff>
    </xdr:from>
    <xdr:to>
      <xdr:col>9</xdr:col>
      <xdr:colOff>0</xdr:colOff>
      <xdr:row>38</xdr:row>
      <xdr:rowOff>0</xdr:rowOff>
    </xdr:to>
    <xdr:cxnSp macro="">
      <xdr:nvCxnSpPr>
        <xdr:cNvPr id="9" name="Rechte verbindingslijn met pijl 8"/>
        <xdr:cNvCxnSpPr/>
      </xdr:nvCxnSpPr>
      <xdr:spPr>
        <a:xfrm>
          <a:off x="5829300" y="4991100"/>
          <a:ext cx="0" cy="1343025"/>
        </a:xfrm>
        <a:prstGeom prst="straightConnector1">
          <a:avLst/>
        </a:prstGeom>
        <a:ln w="3175">
          <a:solidFill>
            <a:srgbClr val="0000CC"/>
          </a:solidFill>
          <a:headEnd type="triangle" w="med" len="lg"/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0</xdr:rowOff>
    </xdr:from>
    <xdr:to>
      <xdr:col>7</xdr:col>
      <xdr:colOff>0</xdr:colOff>
      <xdr:row>38</xdr:row>
      <xdr:rowOff>0</xdr:rowOff>
    </xdr:to>
    <xdr:cxnSp macro="">
      <xdr:nvCxnSpPr>
        <xdr:cNvPr id="11" name="Rechte verbindingslijn met pijl 10"/>
        <xdr:cNvCxnSpPr/>
      </xdr:nvCxnSpPr>
      <xdr:spPr>
        <a:xfrm>
          <a:off x="4610100" y="4029075"/>
          <a:ext cx="0" cy="2324100"/>
        </a:xfrm>
        <a:prstGeom prst="straightConnector1">
          <a:avLst/>
        </a:prstGeom>
        <a:ln w="3175">
          <a:solidFill>
            <a:srgbClr val="0000CC"/>
          </a:solidFill>
          <a:headEnd type="triangle" w="med" len="lg"/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15</xdr:row>
      <xdr:rowOff>0</xdr:rowOff>
    </xdr:from>
    <xdr:to>
      <xdr:col>1</xdr:col>
      <xdr:colOff>47625</xdr:colOff>
      <xdr:row>38</xdr:row>
      <xdr:rowOff>0</xdr:rowOff>
    </xdr:to>
    <xdr:cxnSp macro="">
      <xdr:nvCxnSpPr>
        <xdr:cNvPr id="14" name="Rechte verbindingslijn met pijl 13"/>
        <xdr:cNvCxnSpPr/>
      </xdr:nvCxnSpPr>
      <xdr:spPr>
        <a:xfrm>
          <a:off x="657225" y="1704975"/>
          <a:ext cx="0" cy="4572000"/>
        </a:xfrm>
        <a:prstGeom prst="straightConnector1">
          <a:avLst/>
        </a:prstGeom>
        <a:ln w="3175">
          <a:solidFill>
            <a:srgbClr val="0000CC"/>
          </a:solidFill>
          <a:headEnd type="triangle" w="med" len="lg"/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147270</xdr:colOff>
      <xdr:row>17</xdr:row>
      <xdr:rowOff>37427</xdr:rowOff>
    </xdr:from>
    <xdr:to>
      <xdr:col>7</xdr:col>
      <xdr:colOff>274866</xdr:colOff>
      <xdr:row>24</xdr:row>
      <xdr:rowOff>111134</xdr:rowOff>
    </xdr:to>
    <xdr:pic>
      <xdr:nvPicPr>
        <xdr:cNvPr id="17" name="Afbeelding 1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78" t="18418" r="5462" b="25559"/>
        <a:stretch/>
      </xdr:blipFill>
      <xdr:spPr>
        <a:xfrm>
          <a:off x="2814270" y="2098909"/>
          <a:ext cx="2247589" cy="1452564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18</xdr:row>
      <xdr:rowOff>0</xdr:rowOff>
    </xdr:from>
    <xdr:to>
      <xdr:col>11</xdr:col>
      <xdr:colOff>1</xdr:colOff>
      <xdr:row>38</xdr:row>
      <xdr:rowOff>15875</xdr:rowOff>
    </xdr:to>
    <xdr:cxnSp macro="">
      <xdr:nvCxnSpPr>
        <xdr:cNvPr id="18" name="Rechte verbindingslijn met pijl 17"/>
        <xdr:cNvCxnSpPr/>
      </xdr:nvCxnSpPr>
      <xdr:spPr>
        <a:xfrm>
          <a:off x="6667500" y="2270125"/>
          <a:ext cx="1" cy="4302125"/>
        </a:xfrm>
        <a:prstGeom prst="straightConnector1">
          <a:avLst/>
        </a:prstGeom>
        <a:ln w="3175">
          <a:solidFill>
            <a:srgbClr val="FF0000"/>
          </a:solidFill>
          <a:headEnd type="triangle" w="med" len="lg"/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15</xdr:row>
      <xdr:rowOff>0</xdr:rowOff>
    </xdr:from>
    <xdr:to>
      <xdr:col>11</xdr:col>
      <xdr:colOff>1</xdr:colOff>
      <xdr:row>18</xdr:row>
      <xdr:rowOff>0</xdr:rowOff>
    </xdr:to>
    <xdr:cxnSp macro="">
      <xdr:nvCxnSpPr>
        <xdr:cNvPr id="21" name="Rechte verbindingslijn met pijl 20"/>
        <xdr:cNvCxnSpPr/>
      </xdr:nvCxnSpPr>
      <xdr:spPr>
        <a:xfrm>
          <a:off x="6667500" y="1698625"/>
          <a:ext cx="1" cy="571500"/>
        </a:xfrm>
        <a:prstGeom prst="straightConnector1">
          <a:avLst/>
        </a:prstGeom>
        <a:ln w="3175">
          <a:solidFill>
            <a:srgbClr val="0000CC"/>
          </a:solidFill>
          <a:headEnd type="triangle" w="med" len="lg"/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38</xdr:row>
      <xdr:rowOff>0</xdr:rowOff>
    </xdr:to>
    <xdr:cxnSp macro="">
      <xdr:nvCxnSpPr>
        <xdr:cNvPr id="24" name="Rechte verbindingslijn met pijl 23"/>
        <xdr:cNvCxnSpPr/>
      </xdr:nvCxnSpPr>
      <xdr:spPr>
        <a:xfrm>
          <a:off x="857250" y="2677583"/>
          <a:ext cx="0" cy="3852334"/>
        </a:xfrm>
        <a:prstGeom prst="straightConnector1">
          <a:avLst/>
        </a:prstGeom>
        <a:ln w="3175">
          <a:solidFill>
            <a:srgbClr val="0000CC"/>
          </a:solidFill>
          <a:headEnd type="triangle" w="med" len="lg"/>
          <a:tailEnd type="triangle" w="med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20</xdr:row>
      <xdr:rowOff>0</xdr:rowOff>
    </xdr:from>
    <xdr:to>
      <xdr:col>9</xdr:col>
      <xdr:colOff>95250</xdr:colOff>
      <xdr:row>22</xdr:row>
      <xdr:rowOff>104775</xdr:rowOff>
    </xdr:to>
    <xdr:sp macro="" textlink="">
      <xdr:nvSpPr>
        <xdr:cNvPr id="26" name="Toelichting met afgeronde rechthoek 25"/>
        <xdr:cNvSpPr/>
      </xdr:nvSpPr>
      <xdr:spPr>
        <a:xfrm>
          <a:off x="4029075" y="3057525"/>
          <a:ext cx="1514475" cy="533400"/>
        </a:xfrm>
        <a:prstGeom prst="wedgeRoundRectCallout">
          <a:avLst>
            <a:gd name="adj1" fmla="val 86979"/>
            <a:gd name="adj2" fmla="val -435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LIft</a:t>
          </a:r>
          <a:r>
            <a:rPr lang="nl-NL" sz="1100"/>
            <a:t>Box</a:t>
          </a:r>
        </a:p>
        <a:p>
          <a:pPr algn="l"/>
          <a:r>
            <a:rPr lang="nl-NL" sz="1100"/>
            <a:t>Mounting height</a:t>
          </a:r>
        </a:p>
      </xdr:txBody>
    </xdr:sp>
    <xdr:clientData/>
  </xdr:twoCellAnchor>
  <xdr:twoCellAnchor>
    <xdr:from>
      <xdr:col>4</xdr:col>
      <xdr:colOff>9526</xdr:colOff>
      <xdr:row>30</xdr:row>
      <xdr:rowOff>0</xdr:rowOff>
    </xdr:from>
    <xdr:to>
      <xdr:col>5</xdr:col>
      <xdr:colOff>0</xdr:colOff>
      <xdr:row>30</xdr:row>
      <xdr:rowOff>0</xdr:rowOff>
    </xdr:to>
    <xdr:cxnSp macro="">
      <xdr:nvCxnSpPr>
        <xdr:cNvPr id="30" name="Rechte verbindingslijn met pijl 29"/>
        <xdr:cNvCxnSpPr/>
      </xdr:nvCxnSpPr>
      <xdr:spPr>
        <a:xfrm>
          <a:off x="1800226" y="4638675"/>
          <a:ext cx="676274" cy="0"/>
        </a:xfrm>
        <a:prstGeom prst="straightConnector1">
          <a:avLst/>
        </a:prstGeom>
        <a:ln w="3175">
          <a:solidFill>
            <a:srgbClr val="0000CC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38099</xdr:colOff>
      <xdr:row>1</xdr:row>
      <xdr:rowOff>171449</xdr:rowOff>
    </xdr:from>
    <xdr:to>
      <xdr:col>11</xdr:col>
      <xdr:colOff>361950</xdr:colOff>
      <xdr:row>10</xdr:row>
      <xdr:rowOff>47624</xdr:rowOff>
    </xdr:to>
    <xdr:sp macro="" textlink="">
      <xdr:nvSpPr>
        <xdr:cNvPr id="16" name="Tekstvak 1"/>
        <xdr:cNvSpPr txBox="1"/>
      </xdr:nvSpPr>
      <xdr:spPr>
        <a:xfrm>
          <a:off x="1076324" y="742949"/>
          <a:ext cx="5162551" cy="1590675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r="http://schemas.openxmlformats.org/officeDocument/2006/relationships" xmlns:p="http://schemas.openxmlformats.org/presentationml/2006/main"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ma14="http://schemas.microsoft.com/office/mac/drawingml/2011/main" xmlns:lc="http://schemas.openxmlformats.org/drawingml/2006/locked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nl-NL"/>
          </a:defPPr>
          <a:lvl1pPr marL="0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97845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95690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493535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991380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489225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987070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484916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982761" algn="l" defTabSz="995690" rtl="0" eaLnBrk="1" latinLnBrk="0" hangingPunct="1">
            <a:defRPr sz="20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 defTabSz="99569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35094" algn="l"/>
              <a:tab pos="470187" algn="l"/>
            </a:tabLst>
            <a:defRPr/>
          </a:pPr>
          <a:r>
            <a:rPr lang="cs-CZ" sz="1200" b="1" i="0" u="none" strike="noStrike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TRIUMP BOARD LiftBox for travel of 400mm </a:t>
          </a:r>
        </a:p>
        <a:p>
          <a:pPr marL="0" marR="0" indent="0" algn="l" defTabSz="99569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35094" algn="l"/>
              <a:tab pos="470187" algn="l"/>
            </a:tabLst>
            <a:defRPr/>
          </a:pPr>
          <a:r>
            <a:rPr lang="cs-CZ" sz="1200" b="1" i="0" u="none" strike="noStrike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8592580082788 TRIUMPH BOARD Lift Box for IWB's </a:t>
          </a:r>
        </a:p>
        <a:p>
          <a:pPr marL="0" marR="0" indent="0" algn="l" defTabSz="99569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35094" algn="l"/>
              <a:tab pos="470187" algn="l"/>
            </a:tabLst>
            <a:defRPr/>
          </a:pPr>
          <a:r>
            <a:rPr lang="cs-CZ" sz="1200" b="1" i="0" u="none" strike="noStrike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8592580082795 TRIUMPH BOARD Lift Box for 55" LED LCD </a:t>
          </a:r>
        </a:p>
        <a:p>
          <a:pPr algn="l">
            <a:spcAft>
              <a:spcPts val="0"/>
            </a:spcAft>
            <a:tabLst>
              <a:tab pos="235094" algn="l"/>
              <a:tab pos="470187" algn="l"/>
            </a:tabLst>
          </a:pPr>
          <a:r>
            <a:rPr lang="cs-CZ" sz="1200" b="1" i="0" u="none" strike="noStrike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8592580082801 TRIUMPH BOARD Lift Box for 65" / 70" LED LCD </a:t>
          </a:r>
        </a:p>
        <a:p>
          <a:pPr algn="l">
            <a:spcAft>
              <a:spcPts val="0"/>
            </a:spcAft>
            <a:tabLst>
              <a:tab pos="235094" algn="l"/>
              <a:tab pos="470187" algn="l"/>
            </a:tabLst>
          </a:pPr>
          <a:endParaRPr lang="cs-CZ" sz="1100" b="1" i="0" u="none" strike="noStrike" kern="1200">
            <a:solidFill>
              <a:srgbClr val="FF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spcAft>
              <a:spcPts val="0"/>
            </a:spcAft>
            <a:tabLst>
              <a:tab pos="235094" algn="l"/>
              <a:tab pos="470187" algn="l"/>
            </a:tabLst>
          </a:pPr>
          <a:r>
            <a:rPr lang="cs-CZ" sz="1200" b="1" i="0" u="none" strike="noStrike" kern="1200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TRIUMP BOARD LiftBox for travel of 650mm</a:t>
          </a:r>
        </a:p>
        <a:p>
          <a:pPr algn="l">
            <a:spcAft>
              <a:spcPts val="0"/>
            </a:spcAft>
            <a:tabLst>
              <a:tab pos="235094" algn="l"/>
              <a:tab pos="470187" algn="l"/>
            </a:tabLst>
          </a:pPr>
          <a:r>
            <a:rPr lang="nl-NL" sz="1200" b="1" i="0" u="none" strike="noStrike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8592580082467 TRIUMPH BOARD LiftBox for 84" LED LCD</a:t>
          </a:r>
          <a:endParaRPr lang="cs-CZ" sz="1200" b="1" i="0" u="none" strike="noStrike" kern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spcAft>
              <a:spcPts val="0"/>
            </a:spcAft>
            <a:tabLst>
              <a:tab pos="235094" algn="l"/>
              <a:tab pos="470187" algn="l"/>
            </a:tabLst>
          </a:pPr>
          <a:r>
            <a:rPr lang="nl-NL" sz="1200" b="1" i="0" u="none" strike="noStrike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8592580082757</a:t>
          </a:r>
          <a:r>
            <a:rPr lang="cs-CZ" sz="1200" b="1" i="0" u="none" strike="noStrike" kern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TRIUMPH BOARD </a:t>
          </a:r>
          <a:r>
            <a:rPr lang="cs-CZ" sz="1200" b="1" i="0" u="none" strike="noStrike" kern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LiftBox 650 </a:t>
          </a:r>
          <a:r>
            <a:rPr lang="cs-CZ" sz="1200" b="0" i="0" u="none" strike="noStrike" kern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(for IWBs and LED LCDs) </a:t>
          </a:r>
        </a:p>
        <a:p>
          <a:pPr algn="l">
            <a:spcAft>
              <a:spcPts val="0"/>
            </a:spcAft>
            <a:tabLst>
              <a:tab pos="235094" algn="l"/>
              <a:tab pos="470187" algn="l"/>
            </a:tabLst>
          </a:pPr>
          <a:r>
            <a:rPr lang="cs-CZ" sz="1100" b="0" i="0" u="none" strike="noStrike" kern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The same installation as for 84" LED LCD</a:t>
          </a:r>
          <a:endParaRPr lang="nl-NL" sz="1100" b="0" i="0" u="none" strike="noStrike" kern="12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tabSelected="1" zoomScaleNormal="100" workbookViewId="0"/>
  </sheetViews>
  <sheetFormatPr defaultRowHeight="15" x14ac:dyDescent="0.25"/>
  <cols>
    <col min="2" max="2" width="3.7109375" customWidth="1"/>
    <col min="3" max="3" width="2.7109375" customWidth="1"/>
    <col min="4" max="4" width="10.42578125" bestFit="1" customWidth="1"/>
    <col min="5" max="5" width="9.7109375" customWidth="1"/>
    <col min="6" max="6" width="12.42578125" customWidth="1"/>
    <col min="7" max="7" width="9.7109375" customWidth="1"/>
    <col min="8" max="8" width="14.140625" customWidth="1"/>
    <col min="9" max="9" width="9.7109375" customWidth="1"/>
    <col min="10" max="10" width="2.7109375" customWidth="1"/>
    <col min="11" max="11" width="3.7109375" customWidth="1"/>
    <col min="14" max="14" width="10.140625" customWidth="1"/>
  </cols>
  <sheetData>
    <row r="2" spans="2:15" x14ac:dyDescent="0.25">
      <c r="D2" s="53"/>
    </row>
    <row r="11" spans="2:15" ht="15.75" customHeight="1" thickBot="1" x14ac:dyDescent="0.3">
      <c r="E11" s="58" t="s">
        <v>19</v>
      </c>
      <c r="F11" s="58"/>
      <c r="G11" s="58"/>
      <c r="H11" s="58"/>
    </row>
    <row r="12" spans="2:15" ht="15.75" thickBot="1" x14ac:dyDescent="0.3">
      <c r="E12" s="55" t="s">
        <v>23</v>
      </c>
      <c r="F12" s="56"/>
      <c r="G12" s="56"/>
      <c r="H12" s="57"/>
    </row>
    <row r="13" spans="2:15" ht="15.75" thickBot="1" x14ac:dyDescent="0.3">
      <c r="E13" s="60" t="s">
        <v>31</v>
      </c>
      <c r="F13" s="60"/>
      <c r="G13" s="60"/>
      <c r="H13" s="60"/>
    </row>
    <row r="14" spans="2:15" ht="15.75" thickBot="1" x14ac:dyDescent="0.3">
      <c r="E14" s="50" t="str">
        <f>IF(E12=Data!A9,Data!G9,IF(E12=Data!A8,Data!G8,IF(E12=Data!A7,Data!G7,IF(E12=Data!A6,Data!G6,IF(E12=Data!A5,Data!G5,IF(E12=Data!A3,Data!G3,IF(E12=Data!A4,Data!G4,0)))))))</f>
        <v>8592580082788 TRIUMPH BOARD LiftBox for IWB's</v>
      </c>
      <c r="F14" s="51"/>
      <c r="G14" s="49"/>
      <c r="H14" s="52"/>
    </row>
    <row r="15" spans="2:15" ht="12" customHeight="1" thickBot="1" x14ac:dyDescent="0.3">
      <c r="C15" s="23"/>
      <c r="D15" s="24"/>
      <c r="E15" s="24"/>
      <c r="F15" s="24"/>
      <c r="G15" s="24"/>
      <c r="H15" s="24"/>
      <c r="I15" s="24"/>
      <c r="J15" s="25"/>
      <c r="N15" s="34" t="s">
        <v>11</v>
      </c>
      <c r="O15" t="s">
        <v>26</v>
      </c>
    </row>
    <row r="16" spans="2:15" ht="15.75" thickBot="1" x14ac:dyDescent="0.3">
      <c r="B16" s="22"/>
      <c r="C16" s="41"/>
      <c r="D16" s="4"/>
      <c r="E16" s="5"/>
      <c r="F16" s="5"/>
      <c r="G16" s="5"/>
      <c r="H16" s="5"/>
      <c r="I16" s="6"/>
      <c r="J16" s="26"/>
      <c r="K16" s="22"/>
      <c r="L16" s="39" t="s">
        <v>2</v>
      </c>
      <c r="N16" s="34" t="s">
        <v>12</v>
      </c>
      <c r="O16" t="s">
        <v>33</v>
      </c>
    </row>
    <row r="17" spans="1:15" ht="15.75" thickBot="1" x14ac:dyDescent="0.3">
      <c r="C17" s="29"/>
      <c r="D17" s="7"/>
      <c r="E17" s="8"/>
      <c r="F17" s="8"/>
      <c r="G17" s="8"/>
      <c r="H17" s="8"/>
      <c r="I17" s="9"/>
      <c r="J17" s="27"/>
      <c r="L17" s="21">
        <f>IFERROR(VLOOKUP(E12,Data!A3:D72,2,0),"")</f>
        <v>430</v>
      </c>
      <c r="N17" s="34" t="s">
        <v>0</v>
      </c>
      <c r="O17" t="s">
        <v>13</v>
      </c>
    </row>
    <row r="18" spans="1:15" x14ac:dyDescent="0.25">
      <c r="C18" s="29"/>
      <c r="D18" s="7"/>
      <c r="E18" s="8"/>
      <c r="F18" s="8"/>
      <c r="G18" s="8"/>
      <c r="H18" s="45"/>
      <c r="I18" s="46"/>
      <c r="J18" s="47"/>
      <c r="K18" s="45"/>
      <c r="L18" s="48">
        <f>L17/25.4</f>
        <v>16.929133858267718</v>
      </c>
      <c r="N18" s="34" t="s">
        <v>2</v>
      </c>
      <c r="O18" t="s">
        <v>27</v>
      </c>
    </row>
    <row r="19" spans="1:15" x14ac:dyDescent="0.25">
      <c r="C19" s="29"/>
      <c r="D19" s="7"/>
      <c r="E19" s="8"/>
      <c r="F19" s="8"/>
      <c r="G19" s="8"/>
      <c r="H19" s="8"/>
      <c r="I19" s="9"/>
      <c r="J19" s="27"/>
      <c r="K19" s="8"/>
    </row>
    <row r="20" spans="1:15" x14ac:dyDescent="0.25">
      <c r="A20" t="s">
        <v>10</v>
      </c>
      <c r="C20" s="29"/>
      <c r="D20" s="7"/>
      <c r="E20" s="8"/>
      <c r="F20" s="8"/>
      <c r="G20" s="8"/>
      <c r="H20" s="8"/>
      <c r="I20" s="9"/>
      <c r="J20" s="27"/>
    </row>
    <row r="21" spans="1:15" ht="18" thickBot="1" x14ac:dyDescent="0.3">
      <c r="A21" s="38" t="s">
        <v>9</v>
      </c>
      <c r="B21" s="22"/>
      <c r="C21" s="41"/>
      <c r="D21" s="42" t="s">
        <v>0</v>
      </c>
      <c r="E21" s="8"/>
      <c r="F21" s="8"/>
      <c r="G21" s="8"/>
      <c r="H21" s="8"/>
      <c r="I21" s="9"/>
      <c r="J21" s="27"/>
      <c r="L21" s="40"/>
    </row>
    <row r="22" spans="1:15" ht="15.75" thickBot="1" x14ac:dyDescent="0.3">
      <c r="A22" s="43">
        <v>1950</v>
      </c>
      <c r="C22" s="29"/>
      <c r="D22" s="21">
        <f>IFERROR(VLOOKUP(E12,Data!A3:D72,3,0),"")</f>
        <v>1180</v>
      </c>
      <c r="E22" s="8"/>
      <c r="F22" s="8"/>
      <c r="G22" s="8"/>
      <c r="H22" s="8"/>
      <c r="I22" s="9"/>
      <c r="J22" s="27"/>
      <c r="L22" s="35">
        <f>A22-L17</f>
        <v>1520</v>
      </c>
    </row>
    <row r="23" spans="1:15" x14ac:dyDescent="0.25">
      <c r="A23" s="36" t="s">
        <v>18</v>
      </c>
      <c r="C23" s="29"/>
      <c r="D23" s="48">
        <f>D22/25.4</f>
        <v>46.45669291338583</v>
      </c>
      <c r="E23" s="8"/>
      <c r="F23" s="8"/>
      <c r="G23" s="8"/>
      <c r="H23" s="8"/>
      <c r="I23" s="9"/>
      <c r="J23" s="27"/>
      <c r="L23" s="48">
        <f>L22/25.4</f>
        <v>59.84251968503937</v>
      </c>
    </row>
    <row r="24" spans="1:15" x14ac:dyDescent="0.25">
      <c r="C24" s="29"/>
      <c r="D24" s="7"/>
      <c r="E24" s="8"/>
      <c r="F24" s="8"/>
      <c r="G24" s="8"/>
      <c r="H24" s="8"/>
      <c r="I24" s="9"/>
      <c r="J24" s="27"/>
    </row>
    <row r="25" spans="1:15" x14ac:dyDescent="0.25">
      <c r="C25" s="29"/>
      <c r="D25" s="7"/>
      <c r="E25" s="8"/>
      <c r="F25" s="8"/>
      <c r="G25" s="8"/>
      <c r="H25" s="8"/>
      <c r="I25" s="9"/>
      <c r="J25" s="27"/>
    </row>
    <row r="26" spans="1:15" x14ac:dyDescent="0.25">
      <c r="C26" s="29"/>
      <c r="D26" s="7"/>
      <c r="E26" s="59" t="str">
        <f>IF(E12="Triumph Board 84 LED LCD","ATTENTION: MOUNTING POSITION FOR BALANCEBOX 650 BOTTOM BRACKET!","")</f>
        <v/>
      </c>
      <c r="F26" s="59"/>
      <c r="G26" s="59"/>
      <c r="H26" s="59"/>
      <c r="I26" s="9"/>
      <c r="J26" s="27"/>
    </row>
    <row r="27" spans="1:15" x14ac:dyDescent="0.25">
      <c r="C27" s="29"/>
      <c r="D27" s="7"/>
      <c r="E27" s="59"/>
      <c r="F27" s="59"/>
      <c r="G27" s="59"/>
      <c r="H27" s="59"/>
      <c r="I27" s="9"/>
      <c r="J27" s="27"/>
    </row>
    <row r="28" spans="1:15" ht="15.75" thickBot="1" x14ac:dyDescent="0.3">
      <c r="C28" s="29"/>
      <c r="D28" s="10"/>
      <c r="E28" s="11"/>
      <c r="F28" s="11"/>
      <c r="G28" s="11"/>
      <c r="H28" s="11"/>
      <c r="I28" s="12"/>
      <c r="J28" s="27"/>
    </row>
    <row r="29" spans="1:15" ht="12" customHeight="1" thickBot="1" x14ac:dyDescent="0.3">
      <c r="C29" s="30"/>
      <c r="D29" s="31"/>
      <c r="E29" s="32"/>
      <c r="F29" s="32"/>
      <c r="G29" s="32"/>
      <c r="H29" s="32"/>
      <c r="I29" s="33"/>
      <c r="J29" s="28"/>
    </row>
    <row r="30" spans="1:15" ht="18" thickBot="1" x14ac:dyDescent="0.3">
      <c r="A30" s="38" t="s">
        <v>8</v>
      </c>
      <c r="C30" s="5"/>
      <c r="D30" s="14"/>
      <c r="E30" s="5"/>
      <c r="F30" s="5"/>
      <c r="G30" s="5"/>
      <c r="H30" s="5"/>
      <c r="I30" s="15"/>
      <c r="J30" s="5"/>
    </row>
    <row r="31" spans="1:15" ht="15.75" thickBot="1" x14ac:dyDescent="0.3">
      <c r="A31" s="21">
        <f>A22-400</f>
        <v>1550</v>
      </c>
      <c r="B31" s="4"/>
      <c r="C31" s="8"/>
      <c r="D31" s="16"/>
      <c r="E31" s="8"/>
      <c r="F31" s="8"/>
      <c r="G31" s="8"/>
      <c r="H31" s="8"/>
      <c r="I31" s="17"/>
      <c r="J31" s="8"/>
    </row>
    <row r="32" spans="1:15" x14ac:dyDescent="0.25">
      <c r="A32" s="48">
        <f>C35/25.4</f>
        <v>0</v>
      </c>
      <c r="C32" s="8"/>
      <c r="D32" s="16"/>
      <c r="E32" s="8"/>
      <c r="F32" s="8"/>
      <c r="G32" s="8"/>
      <c r="H32" s="8"/>
      <c r="I32" s="17"/>
      <c r="J32" s="8"/>
    </row>
    <row r="33" spans="2:11" x14ac:dyDescent="0.25">
      <c r="C33" s="8"/>
      <c r="D33" s="18"/>
      <c r="E33" s="19"/>
      <c r="F33" s="19"/>
      <c r="G33" s="19"/>
      <c r="H33" s="19"/>
      <c r="I33" s="20"/>
      <c r="J33" s="8"/>
    </row>
    <row r="34" spans="2:11" ht="18" thickBot="1" x14ac:dyDescent="0.3">
      <c r="C34" s="8"/>
      <c r="E34" s="8"/>
      <c r="F34" s="8"/>
      <c r="G34" s="8"/>
      <c r="H34" s="37" t="s">
        <v>6</v>
      </c>
      <c r="I34" s="8"/>
      <c r="J34" s="8"/>
    </row>
    <row r="35" spans="2:11" ht="15.75" thickBot="1" x14ac:dyDescent="0.3">
      <c r="H35" s="21">
        <f>A22-D22</f>
        <v>770</v>
      </c>
    </row>
    <row r="36" spans="2:11" ht="18" thickBot="1" x14ac:dyDescent="0.3">
      <c r="H36" s="48">
        <f>H35/25.4</f>
        <v>30.314960629921263</v>
      </c>
      <c r="I36" s="37" t="s">
        <v>7</v>
      </c>
    </row>
    <row r="37" spans="2:11" ht="15.75" thickBot="1" x14ac:dyDescent="0.3">
      <c r="I37" s="21">
        <f>A22-(D22+400)</f>
        <v>370</v>
      </c>
    </row>
    <row r="38" spans="2:11" ht="15.75" thickBot="1" x14ac:dyDescent="0.3">
      <c r="I38" s="48">
        <f>I37/25.4</f>
        <v>14.566929133858268</v>
      </c>
    </row>
    <row r="39" spans="2:11" ht="15.75" thickTop="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mergeCells count="4">
    <mergeCell ref="E12:H12"/>
    <mergeCell ref="E11:H11"/>
    <mergeCell ref="E26:H27"/>
    <mergeCell ref="E13:H13"/>
  </mergeCells>
  <dataValidations count="1">
    <dataValidation type="list" allowBlank="1" showInputMessage="1" showErrorMessage="1" sqref="A22">
      <formula1>"CHOOSE,2200,2150,2100,2050,2000,1950,1900,1850,1800,1750,1700,1650,1600,1550,1500"</formula1>
    </dataValidation>
  </dataValidations>
  <pageMargins left="0.7" right="0.7" top="0.75" bottom="0.75" header="0.3" footer="0.3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Data!$A$3:$A$9</xm:f>
          </x14:formula1>
          <xm:sqref>E12:H12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8" sqref="A8"/>
    </sheetView>
  </sheetViews>
  <sheetFormatPr defaultRowHeight="15" x14ac:dyDescent="0.25"/>
  <cols>
    <col min="1" max="1" width="35.7109375" customWidth="1"/>
    <col min="2" max="3" width="9.7109375" style="2" customWidth="1"/>
    <col min="4" max="6" width="9.140625" style="2"/>
    <col min="7" max="7" width="56.85546875" style="2" bestFit="1" customWidth="1"/>
    <col min="8" max="9" width="9.140625" style="2"/>
  </cols>
  <sheetData>
    <row r="1" spans="1:7" ht="45" x14ac:dyDescent="0.25">
      <c r="B1" s="1" t="s">
        <v>3</v>
      </c>
      <c r="C1" s="1" t="s">
        <v>4</v>
      </c>
      <c r="D1" s="1" t="s">
        <v>5</v>
      </c>
      <c r="E1" s="1" t="s">
        <v>15</v>
      </c>
      <c r="F1" s="1" t="s">
        <v>16</v>
      </c>
    </row>
    <row r="2" spans="1:7" x14ac:dyDescent="0.25">
      <c r="B2" s="3" t="s">
        <v>2</v>
      </c>
      <c r="C2" s="3" t="s">
        <v>0</v>
      </c>
      <c r="D2" s="3" t="s">
        <v>1</v>
      </c>
      <c r="E2" s="44" t="s">
        <v>14</v>
      </c>
      <c r="F2" s="44" t="s">
        <v>17</v>
      </c>
    </row>
    <row r="3" spans="1:7" x14ac:dyDescent="0.25">
      <c r="A3" t="s">
        <v>23</v>
      </c>
      <c r="B3" s="2">
        <v>430</v>
      </c>
      <c r="C3" s="2">
        <v>1180</v>
      </c>
      <c r="D3" s="2">
        <v>1588</v>
      </c>
      <c r="E3" s="2">
        <v>1284</v>
      </c>
      <c r="F3" s="2">
        <v>1692</v>
      </c>
      <c r="G3" t="s">
        <v>34</v>
      </c>
    </row>
    <row r="4" spans="1:7" x14ac:dyDescent="0.25">
      <c r="A4" t="s">
        <v>24</v>
      </c>
      <c r="B4" s="2">
        <v>390</v>
      </c>
      <c r="C4" s="2">
        <v>1140</v>
      </c>
      <c r="D4" s="2">
        <v>1956</v>
      </c>
      <c r="E4" s="2">
        <v>1244</v>
      </c>
      <c r="F4" s="2">
        <v>2060</v>
      </c>
      <c r="G4" t="s">
        <v>34</v>
      </c>
    </row>
    <row r="5" spans="1:7" x14ac:dyDescent="0.25">
      <c r="A5" t="s">
        <v>25</v>
      </c>
      <c r="B5" s="2">
        <v>390</v>
      </c>
      <c r="C5" s="2">
        <v>1140</v>
      </c>
      <c r="D5" s="2">
        <v>2160</v>
      </c>
      <c r="E5" s="2">
        <v>1244</v>
      </c>
      <c r="F5" s="2">
        <v>2264</v>
      </c>
      <c r="G5" t="s">
        <v>34</v>
      </c>
    </row>
    <row r="6" spans="1:7" x14ac:dyDescent="0.25">
      <c r="A6" t="s">
        <v>20</v>
      </c>
      <c r="B6" s="2">
        <v>141.69999999999999</v>
      </c>
      <c r="C6" s="2">
        <v>683.4</v>
      </c>
      <c r="D6" s="2">
        <v>1212.5999999999999</v>
      </c>
      <c r="E6" s="2">
        <v>827.6</v>
      </c>
      <c r="F6" s="2">
        <v>1368.6</v>
      </c>
      <c r="G6" s="54" t="s">
        <v>35</v>
      </c>
    </row>
    <row r="7" spans="1:7" x14ac:dyDescent="0.25">
      <c r="A7" t="s">
        <v>21</v>
      </c>
      <c r="B7" s="2">
        <v>203.7</v>
      </c>
      <c r="C7" s="2">
        <v>807.4</v>
      </c>
      <c r="D7" s="2">
        <v>1432.5</v>
      </c>
      <c r="E7" s="2">
        <v>960.6</v>
      </c>
      <c r="F7" s="2">
        <v>1590.6</v>
      </c>
      <c r="G7" s="54" t="s">
        <v>36</v>
      </c>
    </row>
    <row r="8" spans="1:7" x14ac:dyDescent="0.25">
      <c r="A8" t="s">
        <v>22</v>
      </c>
      <c r="B8" s="2">
        <v>247.7</v>
      </c>
      <c r="C8" s="2">
        <v>865.62</v>
      </c>
      <c r="D8" s="2" t="s">
        <v>29</v>
      </c>
      <c r="E8" s="2" t="s">
        <v>28</v>
      </c>
      <c r="F8" s="2">
        <v>1712.6</v>
      </c>
      <c r="G8" s="54" t="s">
        <v>36</v>
      </c>
    </row>
    <row r="9" spans="1:7" x14ac:dyDescent="0.25">
      <c r="A9" t="s">
        <v>32</v>
      </c>
      <c r="B9" s="2">
        <v>974.6</v>
      </c>
      <c r="C9" s="2">
        <v>1046.52</v>
      </c>
      <c r="D9" s="2">
        <v>1860.48</v>
      </c>
      <c r="E9" s="2">
        <v>1191.5</v>
      </c>
      <c r="F9" s="2">
        <v>2005.3</v>
      </c>
      <c r="G9" s="54" t="s">
        <v>30</v>
      </c>
    </row>
    <row r="10" spans="1:7" x14ac:dyDescent="0.25">
      <c r="G10"/>
    </row>
    <row r="11" spans="1:7" x14ac:dyDescent="0.25">
      <c r="A11" s="2"/>
    </row>
  </sheetData>
  <sheetProtection password="AED7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WIZZARD</vt:lpstr>
      <vt:lpstr>Data</vt:lpstr>
      <vt:lpstr>WIZZARD!Oblast_tisku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Matus Laurencik</dc:creator>
  <cp:lastModifiedBy>Matus Laurencik</cp:lastModifiedBy>
  <cp:lastPrinted>2014-10-21T11:58:57Z</cp:lastPrinted>
  <dcterms:created xsi:type="dcterms:W3CDTF">2014-03-21T08:17:15Z</dcterms:created>
  <dcterms:modified xsi:type="dcterms:W3CDTF">2014-10-21T12:00:32Z</dcterms:modified>
</cp:coreProperties>
</file>